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sicana-my.sharepoint.com/personal/mboyde_cisd_org/Documents/Desktop/"/>
    </mc:Choice>
  </mc:AlternateContent>
  <xr:revisionPtr revIDLastSave="0" documentId="8_{4E8CD98A-C44E-44D2-B56E-FB0B6CBD8764}" xr6:coauthVersionLast="47" xr6:coauthVersionMax="47" xr10:uidLastSave="{00000000-0000-0000-0000-000000000000}"/>
  <bookViews>
    <workbookView xWindow="2304" yWindow="2304" windowWidth="17280" windowHeight="8964" tabRatio="587" activeTab="2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H1" i="2" l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<sst xmlns="http://schemas.openxmlformats.org/spreadsheetml/2006/main" count="2273" uniqueCount="2202">
  <si>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</si>
  <si>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</si>
  <si>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</si>
  <si>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</si>
  <si>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</si>
  <si>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</si>
  <si>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</si>
  <si>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</si>
  <si>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</si>
  <si>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</si>
  <si>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</si>
  <si>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</si>
  <si>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</si>
  <si>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</si>
  <si>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</si>
  <si>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</si>
  <si>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</si>
  <si>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</si>
  <si>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</si>
  <si>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</si>
  <si>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</si>
  <si>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</si>
  <si>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</si>
  <si>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</si>
  <si>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</si>
  <si>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</si>
  <si>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</si>
  <si>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</si>
  <si>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</si>
  <si>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</si>
  <si>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</si>
  <si>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</si>
  <si>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</si>
  <si>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</si>
  <si>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</si>
  <si>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</si>
  <si>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</si>
  <si>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</si>
  <si>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</si>
  <si>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</si>
  <si>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</si>
  <si>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</si>
  <si>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</si>
  <si>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</si>
  <si>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</si>
  <si>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</si>
  <si>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</si>
  <si>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</si>
  <si>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</si>
  <si>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</si>
  <si>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</si>
  <si>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</si>
  <si>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</si>
  <si>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</si>
  <si>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</si>
  <si>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</si>
  <si>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</si>
  <si>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</si>
  <si>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</si>
  <si>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</si>
  <si>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</si>
  <si>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</si>
  <si>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</si>
  <si>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</si>
  <si>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</si>
  <si>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</si>
  <si>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</si>
  <si>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</si>
  <si>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</si>
  <si>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</si>
  <si>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</si>
  <si>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</si>
  <si>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</si>
  <si>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</si>
  <si>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</si>
  <si>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</si>
  <si>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</si>
  <si>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</si>
  <si>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</si>
  <si>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</si>
  <si>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</si>
  <si>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</si>
  <si>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</si>
  <si>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</si>
  <si>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</si>
  <si>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</si>
  <si>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</si>
  <si>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</si>
  <si>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</si>
  <si>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</si>
  <si>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</si>
  <si>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</si>
  <si>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</si>
  <si>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</si>
  <si>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</si>
  <si>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</si>
  <si>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</si>
  <si>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</si>
  <si>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</si>
  <si>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</si>
  <si>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</si>
  <si>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</si>
  <si>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</si>
  <si>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</si>
  <si>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</si>
  <si>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</si>
  <si>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</si>
  <si>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</si>
  <si>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</si>
  <si>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</si>
  <si>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</si>
  <si>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</si>
  <si>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</si>
  <si>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</si>
  <si>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</si>
  <si>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</si>
  <si>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</si>
  <si>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</si>
  <si>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</si>
  <si>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</si>
  <si>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</si>
  <si>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</si>
  <si>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</si>
  <si>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</si>
  <si>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</si>
  <si>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</si>
  <si>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</si>
  <si>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</si>
  <si>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</si>
  <si>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</si>
  <si>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</si>
  <si>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</si>
  <si>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</si>
  <si>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</si>
  <si>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</si>
  <si>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</si>
  <si>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</si>
  <si>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</si>
  <si>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</si>
  <si>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</si>
  <si>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</si>
  <si>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</si>
  <si>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</si>
  <si>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</si>
  <si>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</si>
  <si>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</si>
  <si>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</si>
  <si>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</si>
  <si>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</si>
  <si>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</si>
  <si>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</si>
  <si>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</si>
  <si>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</si>
  <si>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</si>
  <si>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</si>
  <si>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</si>
  <si>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</si>
  <si>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</si>
  <si>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</si>
  <si>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</si>
  <si>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</si>
  <si>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</si>
  <si>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</si>
  <si>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</si>
  <si>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</si>
  <si>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</si>
  <si>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</si>
  <si>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</si>
  <si>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</si>
  <si>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</si>
  <si>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</si>
  <si>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</si>
  <si>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</si>
  <si>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</si>
  <si>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</si>
  <si>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</si>
  <si>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</si>
  <si>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</si>
  <si>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</si>
  <si>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</si>
  <si>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</si>
  <si>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</si>
  <si>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</si>
  <si>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</si>
  <si>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</si>
  <si>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</si>
  <si>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</si>
  <si>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</si>
  <si>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</si>
  <si>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</si>
  <si>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</si>
  <si>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</si>
  <si>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</si>
  <si>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</si>
  <si>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</si>
  <si>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</si>
  <si>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</si>
  <si>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</si>
  <si>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</si>
  <si>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</si>
  <si>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</si>
  <si>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</si>
  <si>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</si>
  <si>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</si>
  <si>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</si>
  <si>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</si>
  <si>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</si>
  <si>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</si>
  <si>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</si>
  <si>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</si>
  <si>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</si>
  <si>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</si>
  <si>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</si>
  <si>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</si>
  <si>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</si>
  <si>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</si>
  <si>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</si>
  <si>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</si>
  <si>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</si>
  <si>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</si>
  <si>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</si>
  <si>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</si>
  <si>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</si>
  <si>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</si>
  <si>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</si>
  <si>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</si>
  <si>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</si>
  <si>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</si>
  <si>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</si>
  <si>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</si>
  <si>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</si>
  <si>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</si>
  <si>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</si>
  <si>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</si>
  <si>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</si>
  <si>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</si>
  <si>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</si>
  <si>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</si>
  <si>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</si>
  <si>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</si>
  <si>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</si>
  <si>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</si>
  <si>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</si>
  <si>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</si>
  <si>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</si>
  <si>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</si>
  <si>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</si>
  <si>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</si>
  <si>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</si>
  <si>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</si>
  <si>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</si>
  <si>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</si>
  <si>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</si>
  <si>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</si>
  <si>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</si>
  <si>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</si>
  <si>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</si>
  <si>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</si>
  <si>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</si>
  <si>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</si>
  <si>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</si>
  <si>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</si>
  <si>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</si>
  <si>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</si>
  <si>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</si>
  <si>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</si>
  <si>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</si>
  <si>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</si>
  <si>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</si>
  <si>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</si>
  <si>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</si>
  <si>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</si>
  <si>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</si>
  <si>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</si>
  <si>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</si>
  <si>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</si>
  <si>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</si>
  <si>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</si>
  <si>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</si>
  <si>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</si>
  <si>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</si>
  <si>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</si>
  <si>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</si>
  <si>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</si>
  <si>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</si>
  <si>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</si>
  <si>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</si>
  <si>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</si>
  <si>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</si>
  <si>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</si>
  <si>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</si>
  <si>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</si>
  <si>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</si>
  <si>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</si>
  <si>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</si>
  <si>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</si>
  <si>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</si>
  <si>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</si>
  <si>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</si>
  <si>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</si>
  <si>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</si>
  <si>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</si>
  <si>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</si>
  <si>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</si>
  <si>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</si>
  <si>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</si>
  <si>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</si>
  <si>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</si>
  <si>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</si>
  <si>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</si>
  <si>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</si>
  <si>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</si>
  <si>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</si>
  <si>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</si>
  <si>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</si>
  <si>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</si>
  <si>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</si>
  <si>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</si>
  <si>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</si>
  <si>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</si>
  <si>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</si>
  <si>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</si>
  <si>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</si>
  <si>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</si>
  <si>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</si>
  <si>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</si>
  <si>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</si>
  <si>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</si>
  <si>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</si>
  <si>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</si>
  <si>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</si>
  <si>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</si>
  <si>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</si>
  <si>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</si>
  <si>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</si>
  <si>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</si>
  <si>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</si>
  <si>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</si>
  <si>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</si>
  <si>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</si>
  <si>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</si>
  <si>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</si>
  <si>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</si>
  <si>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</si>
  <si>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</si>
  <si>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</si>
  <si>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</si>
  <si>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</si>
  <si>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</si>
  <si>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</si>
  <si>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</si>
  <si>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</si>
  <si>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</si>
  <si>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</si>
  <si>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</si>
  <si>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</si>
  <si>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</si>
  <si>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</si>
  <si>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</si>
  <si>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</si>
  <si>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</si>
  <si>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</si>
  <si>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</si>
  <si>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</si>
  <si>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</si>
  <si>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</si>
  <si>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</si>
  <si>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</si>
  <si>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</si>
  <si>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</si>
  <si>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</si>
  <si>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</si>
  <si>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</si>
  <si>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</si>
  <si>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</si>
  <si>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</si>
  <si>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</si>
  <si>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</si>
  <si>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</si>
  <si>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</si>
  <si>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</si>
  <si>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</si>
  <si>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</si>
  <si>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</si>
  <si>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</si>
  <si>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</si>
  <si>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</si>
  <si>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</si>
  <si>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</si>
  <si>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</si>
  <si>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</si>
  <si>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</si>
  <si>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</si>
  <si>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</si>
  <si>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</si>
  <si>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</si>
  <si>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</si>
  <si>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</si>
  <si>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</si>
  <si>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</si>
  <si>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</si>
  <si>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</si>
  <si>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</si>
  <si>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</si>
  <si>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</si>
  <si>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</si>
  <si>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</si>
  <si>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</si>
  <si>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</si>
  <si>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</si>
  <si>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</si>
  <si>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</si>
  <si>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</si>
  <si>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</si>
  <si>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</si>
  <si>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</si>
  <si>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</si>
  <si>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</si>
  <si>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</si>
  <si>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</si>
  <si>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</si>
  <si>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</si>
  <si>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</si>
  <si>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</si>
  <si>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</si>
  <si>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</si>
  <si>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</si>
  <si>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</si>
  <si>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</si>
  <si>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</si>
  <si>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</si>
  <si>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</si>
  <si>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</si>
  <si>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</si>
  <si>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</si>
  <si>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</si>
  <si>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</si>
  <si>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</si>
  <si>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</si>
  <si>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</si>
  <si>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</si>
  <si>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</si>
  <si>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</si>
  <si>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</si>
  <si>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</si>
  <si>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</si>
  <si>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</si>
  <si>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</si>
  <si>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</si>
  <si>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</si>
  <si>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</si>
  <si>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</si>
  <si>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</si>
  <si>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</si>
  <si>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</si>
  <si>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</si>
  <si>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</si>
  <si>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</si>
  <si>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</si>
  <si>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</si>
  <si>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</si>
  <si>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</si>
  <si>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</si>
  <si>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</si>
  <si>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</si>
  <si>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</si>
  <si>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</si>
  <si>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</si>
  <si>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</si>
  <si>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</si>
  <si>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</si>
  <si>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</si>
  <si>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</si>
  <si>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</si>
  <si>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</si>
  <si>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</si>
  <si>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</si>
  <si>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</si>
  <si>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</si>
  <si>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</si>
  <si>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</si>
  <si>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</si>
  <si>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</si>
  <si>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</si>
  <si>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</si>
  <si>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</si>
  <si>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</si>
  <si>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</si>
  <si>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</si>
  <si>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</si>
  <si>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</si>
  <si>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</si>
  <si>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</si>
  <si>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</si>
  <si>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</si>
  <si>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</si>
  <si>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</si>
  <si>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</si>
  <si>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</si>
  <si>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</si>
  <si>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</si>
  <si>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</si>
  <si>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</si>
  <si>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</si>
  <si>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</si>
  <si>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</si>
  <si>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</si>
  <si>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</si>
  <si>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</si>
  <si>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</si>
  <si>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</si>
  <si>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</si>
  <si>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</si>
  <si>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</si>
  <si>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</si>
  <si>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</si>
  <si>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</si>
  <si>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</si>
  <si>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</si>
  <si>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</si>
  <si>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</si>
  <si>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</si>
  <si>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</si>
  <si>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</si>
  <si>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</si>
  <si>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</si>
  <si>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</si>
  <si>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</si>
  <si>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</si>
  <si>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</si>
  <si>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</si>
  <si>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</si>
  <si>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</si>
  <si>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</si>
  <si>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</si>
  <si>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</si>
  <si>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</si>
  <si>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</si>
  <si>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</si>
  <si>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</si>
  <si>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</si>
  <si>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</si>
  <si>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</si>
  <si>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</si>
  <si>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</si>
  <si>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</si>
  <si>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</si>
  <si>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</si>
  <si>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</si>
  <si>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</si>
  <si>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</si>
  <si>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</si>
  <si>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</si>
  <si>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</si>
  <si>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</si>
  <si>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</si>
  <si>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</si>
  <si>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</si>
  <si>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</si>
  <si>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</si>
  <si>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</si>
  <si>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</si>
  <si>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</si>
  <si>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</si>
  <si>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</si>
  <si>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</si>
  <si>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</si>
  <si>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</si>
  <si>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</si>
  <si>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</si>
  <si>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</si>
  <si>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</si>
  <si>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</si>
  <si>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</si>
  <si>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</si>
  <si>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</si>
  <si>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</si>
  <si>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</si>
  <si>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</si>
  <si>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</si>
  <si>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</si>
  <si>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</si>
  <si>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</si>
  <si>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</si>
  <si>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</si>
  <si>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</si>
  <si>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</si>
  <si>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</si>
  <si>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</si>
  <si>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</si>
  <si>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</si>
  <si>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</si>
  <si>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</si>
  <si>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</si>
  <si>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</si>
  <si>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</si>
  <si>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</si>
  <si>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</si>
  <si>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</si>
  <si>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</si>
  <si>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</si>
  <si>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</si>
  <si>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</si>
  <si>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</si>
  <si>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</si>
  <si>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</si>
  <si>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</si>
  <si>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</si>
  <si>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</si>
  <si>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</si>
  <si>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</si>
  <si>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</si>
  <si>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</si>
  <si>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</si>
  <si>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</si>
  <si>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</si>
  <si>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</si>
  <si>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</si>
  <si>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</si>
  <si>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</si>
  <si>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</si>
  <si>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</si>
  <si>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</si>
  <si>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</si>
  <si>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</si>
  <si>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</si>
  <si>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</si>
  <si>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</si>
  <si>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</si>
  <si>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</si>
  <si>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</si>
  <si>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</si>
  <si>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</si>
  <si>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</si>
  <si>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</si>
  <si>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</si>
  <si>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</si>
  <si>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</si>
  <si>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</si>
  <si>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</si>
  <si>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</si>
  <si>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</si>
  <si>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</si>
  <si>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</si>
  <si>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</si>
  <si>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</si>
  <si>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</si>
  <si>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</si>
  <si>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</si>
  <si>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</si>
  <si>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</si>
  <si>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</si>
  <si>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</si>
  <si>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</si>
  <si>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</si>
  <si>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</si>
  <si>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</si>
  <si>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</si>
  <si>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</si>
  <si>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</si>
  <si>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</si>
  <si>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</si>
  <si>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</si>
  <si>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</si>
  <si>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</si>
  <si>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</si>
  <si>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</si>
  <si>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</si>
  <si>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</si>
  <si>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</si>
  <si>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</si>
  <si>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</si>
  <si>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</si>
  <si>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</si>
  <si>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</si>
  <si>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</si>
  <si>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</si>
  <si>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</si>
  <si>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</si>
  <si>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</si>
  <si>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</si>
  <si>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</si>
  <si>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</si>
  <si>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</si>
  <si>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</si>
  <si>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</si>
  <si>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</si>
  <si>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</si>
  <si>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</si>
  <si>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</si>
  <si>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</si>
  <si>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</si>
  <si>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</si>
  <si>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</si>
  <si>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</si>
  <si>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</si>
  <si>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</si>
  <si>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</si>
  <si>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</si>
  <si>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</si>
  <si>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</si>
  <si>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</si>
  <si>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</si>
  <si>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</si>
  <si>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</si>
  <si>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</si>
  <si>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</si>
  <si>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</si>
  <si>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</si>
  <si>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</si>
  <si>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</si>
  <si>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</si>
  <si>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</si>
  <si>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</si>
  <si>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</si>
  <si>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</si>
  <si>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</si>
  <si>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</si>
  <si>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</si>
  <si>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</si>
  <si>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</si>
  <si>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</si>
  <si>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</si>
  <si>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</si>
  <si>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</si>
  <si>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</si>
  <si>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</si>
  <si>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</si>
  <si>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</si>
  <si>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</si>
  <si>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</si>
  <si>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</si>
  <si>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</si>
  <si>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</si>
  <si>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</si>
  <si>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</si>
  <si>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</si>
  <si>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</si>
  <si>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</si>
  <si>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</si>
  <si>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</si>
  <si>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</si>
  <si>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</si>
  <si>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</si>
  <si>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</si>
  <si>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</si>
  <si>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</si>
  <si>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</si>
  <si>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</si>
  <si>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</si>
  <si>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</si>
  <si>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</si>
  <si>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</si>
  <si>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</si>
  <si>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</si>
  <si>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</si>
  <si>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</si>
  <si>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</si>
  <si>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</si>
  <si>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</si>
  <si>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</si>
  <si>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</si>
  <si>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</si>
  <si>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</si>
  <si>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</si>
  <si>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</si>
  <si>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</si>
  <si>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</si>
  <si>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</si>
  <si>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</si>
  <si>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</si>
  <si>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</si>
  <si>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</si>
  <si>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</si>
  <si>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</si>
  <si>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</si>
  <si>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</si>
  <si>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</si>
  <si>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</si>
  <si>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</si>
  <si>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</si>
  <si>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</si>
  <si>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</si>
  <si>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</si>
  <si>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</si>
  <si>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</si>
  <si>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</si>
  <si>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</si>
  <si>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</si>
  <si>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</si>
  <si>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</si>
  <si>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</si>
  <si>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</si>
  <si>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</si>
  <si>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</si>
  <si>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</si>
  <si>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</si>
  <si>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</si>
  <si>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</si>
  <si>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</si>
  <si>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</si>
  <si>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</si>
  <si>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</si>
  <si>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</si>
  <si>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</si>
  <si>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</si>
  <si>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</si>
  <si>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</si>
  <si>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</si>
  <si>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</si>
  <si>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</si>
  <si>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</si>
  <si>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</si>
  <si>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</si>
  <si>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</si>
  <si>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</si>
  <si>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</si>
  <si>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</si>
  <si>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</si>
  <si>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</si>
  <si>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</si>
  <si>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</si>
  <si>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</si>
  <si>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</si>
  <si>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</si>
  <si>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</si>
  <si>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</si>
  <si>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</si>
  <si>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</si>
  <si>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</si>
  <si>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</si>
  <si>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</si>
  <si>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</si>
  <si>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</si>
  <si>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</si>
  <si>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</si>
  <si>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</si>
  <si>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</si>
  <si>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</si>
  <si>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</si>
  <si>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</si>
  <si>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</si>
  <si>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</si>
  <si>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</si>
  <si>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</si>
  <si>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</si>
  <si>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</si>
  <si>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</si>
  <si>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</si>
  <si>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</si>
  <si>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</si>
  <si>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</si>
  <si>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</si>
  <si>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</si>
  <si>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</si>
  <si>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</si>
  <si>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</si>
  <si>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</si>
  <si>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</si>
  <si>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</si>
  <si>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</si>
  <si>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</si>
  <si>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</si>
  <si>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</si>
  <si>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</si>
  <si>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</si>
  <si>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</si>
  <si>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</si>
  <si>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</si>
  <si>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</si>
  <si>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</si>
  <si>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</si>
  <si>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</si>
  <si>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</si>
  <si>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</si>
  <si>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</si>
  <si>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</si>
  <si>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</si>
  <si>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</si>
  <si>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</si>
  <si>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</si>
  <si>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</si>
  <si>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</si>
  <si>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</si>
  <si>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</si>
  <si>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</si>
  <si>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</si>
  <si>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</si>
  <si>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</si>
  <si>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</si>
  <si>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</si>
  <si>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</si>
  <si>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</si>
  <si>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</si>
  <si>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</si>
  <si>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</si>
  <si>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</si>
  <si>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</si>
  <si>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</si>
  <si>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</si>
  <si>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</si>
  <si>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</si>
  <si>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</si>
  <si>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</si>
  <si>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</si>
  <si>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</si>
  <si>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</si>
  <si>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</si>
  <si>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</si>
  <si>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</si>
  <si>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</si>
  <si>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</si>
  <si>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</si>
  <si>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</si>
  <si>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</si>
  <si>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</si>
  <si>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</si>
  <si>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</si>
  <si>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</si>
  <si>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</si>
  <si>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</si>
  <si>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</si>
  <si>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</si>
  <si>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</si>
  <si>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</si>
  <si>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</si>
  <si>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</si>
  <si>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</si>
  <si>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</si>
  <si>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</si>
  <si>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</si>
  <si>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</si>
  <si>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</si>
  <si>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</si>
  <si>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</si>
  <si>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</si>
  <si>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</si>
  <si>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</si>
  <si>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</si>
  <si>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</si>
  <si>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</si>
  <si>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</si>
  <si>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</si>
  <si>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</si>
  <si>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</si>
  <si>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</si>
  <si>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</si>
  <si>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</si>
  <si>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</si>
  <si>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</si>
  <si>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</si>
  <si>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</si>
  <si>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</si>
  <si>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</si>
  <si>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</si>
  <si>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</si>
  <si>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</si>
  <si>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</si>
  <si>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</si>
  <si>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</si>
  <si>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</si>
  <si>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</si>
  <si>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</si>
  <si>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</si>
  <si>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</si>
  <si>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</si>
  <si>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</si>
  <si>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</si>
  <si>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</si>
  <si>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</si>
  <si>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</si>
  <si>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</si>
  <si>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</si>
  <si>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</si>
  <si>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</si>
  <si>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</si>
  <si>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</si>
  <si>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</si>
  <si>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</si>
  <si>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</si>
  <si>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</si>
  <si>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</si>
  <si>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</si>
  <si>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</si>
  <si>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</si>
  <si>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</si>
  <si>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</si>
  <si>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</si>
  <si>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</si>
  <si>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</si>
  <si>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</si>
  <si>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</si>
  <si>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</si>
  <si>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</si>
  <si>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</si>
  <si>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</si>
  <si>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</si>
  <si>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</si>
  <si>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</si>
  <si>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</si>
  <si>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</si>
  <si>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</si>
  <si>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</si>
  <si>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</si>
  <si>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</si>
  <si>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</si>
  <si>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</si>
  <si>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</si>
  <si>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</si>
  <si>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</si>
  <si>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</si>
  <si>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</si>
  <si>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</si>
  <si>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</si>
  <si>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</si>
  <si>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</si>
  <si>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</si>
  <si>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</si>
  <si>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</si>
  <si>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</si>
  <si>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</si>
  <si>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</si>
  <si>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</si>
  <si>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</si>
  <si>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</si>
  <si>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</si>
  <si>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</si>
  <si>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</si>
  <si>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</si>
  <si>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</si>
  <si>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</si>
  <si>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</si>
  <si>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</si>
  <si>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</si>
  <si>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</si>
  <si>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</si>
  <si>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</si>
  <si>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</si>
  <si>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</si>
  <si>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</si>
  <si>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</si>
  <si>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</si>
  <si>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</si>
  <si>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</si>
  <si>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</si>
  <si>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</si>
  <si>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</si>
  <si>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</si>
  <si>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</si>
  <si>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</si>
  <si>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</si>
  <si>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</si>
  <si>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</si>
  <si>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</si>
  <si>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</si>
  <si>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</si>
  <si>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</si>
  <si>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</si>
  <si>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</si>
  <si>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</si>
  <si>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</si>
  <si>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</si>
  <si>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</si>
  <si>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</si>
  <si>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</si>
  <si>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</si>
  <si>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</si>
  <si>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</si>
  <si>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</si>
  <si>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</si>
  <si>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</si>
  <si>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</si>
  <si>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</si>
  <si>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</si>
  <si>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</si>
  <si>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</si>
  <si>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</si>
  <si>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</si>
  <si>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</si>
  <si>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</si>
  <si>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</si>
  <si>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</si>
  <si>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</si>
  <si>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</si>
  <si>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</si>
  <si>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</si>
  <si>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</si>
  <si>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</si>
  <si>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</si>
  <si>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</si>
  <si>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</si>
  <si>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</si>
  <si>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</si>
  <si>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</si>
  <si>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</si>
  <si>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</si>
  <si>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</si>
  <si>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</si>
  <si>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</si>
  <si>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</si>
  <si>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</si>
  <si>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</si>
  <si>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</si>
  <si>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</si>
  <si>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</si>
  <si>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</si>
  <si>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</si>
  <si>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</si>
  <si>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</si>
  <si>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</si>
  <si>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</si>
  <si>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</si>
  <si>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</si>
  <si>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</si>
  <si>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</si>
  <si>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</si>
  <si>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</si>
  <si>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</si>
  <si>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</si>
  <si>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</si>
  <si>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</si>
  <si>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</si>
  <si>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</si>
  <si>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</si>
  <si>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</si>
  <si>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</si>
  <si>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</si>
  <si>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</si>
  <si>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</si>
  <si>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</si>
  <si>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</si>
  <si>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</si>
  <si>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</si>
  <si>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</si>
  <si>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</si>
  <si>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</si>
  <si>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</si>
  <si>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</si>
  <si>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</si>
  <si>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</si>
  <si>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</si>
  <si>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</si>
  <si>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</si>
  <si>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</si>
  <si>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</si>
  <si>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</si>
  <si>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</si>
  <si>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</si>
  <si>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</si>
  <si>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</si>
  <si>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</si>
  <si>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</si>
  <si>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</si>
  <si>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</si>
  <si>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</si>
  <si>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</si>
  <si>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</si>
  <si>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</si>
  <si>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</si>
  <si>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</si>
  <si>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</si>
  <si>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</si>
  <si>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</si>
  <si>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</si>
  <si>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</si>
  <si>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</si>
  <si>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</si>
  <si>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</si>
  <si>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</si>
  <si>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</si>
  <si>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</si>
  <si>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</si>
  <si>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</si>
  <si>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</si>
  <si>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</si>
  <si>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</si>
  <si>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</si>
  <si>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</si>
  <si>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</si>
  <si>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</si>
  <si>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</si>
  <si>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</si>
  <si>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</si>
  <si>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</si>
  <si>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</si>
  <si>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</si>
  <si>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</si>
  <si>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</si>
  <si>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</si>
  <si>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</si>
  <si>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</si>
  <si>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</si>
  <si>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</si>
  <si>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</si>
  <si>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</si>
  <si>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</si>
  <si>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</si>
  <si>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</si>
  <si>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</si>
  <si>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</si>
  <si>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</si>
  <si>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</si>
  <si>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</si>
  <si>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</si>
  <si>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</si>
  <si>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</si>
  <si>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</si>
  <si>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</si>
  <si>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</si>
  <si>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</si>
  <si>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</si>
  <si>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</si>
  <si>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</si>
  <si>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</si>
  <si>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</si>
  <si>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</si>
  <si>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</si>
  <si>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</si>
  <si>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</si>
  <si>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</si>
  <si>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</si>
  <si>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</si>
  <si>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</si>
  <si>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</si>
  <si>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</si>
  <si>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</si>
  <si>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</si>
  <si>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</si>
  <si>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</si>
  <si>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</si>
  <si>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</si>
  <si>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</si>
  <si>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</si>
  <si>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</si>
  <si>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</si>
  <si>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</si>
  <si>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</si>
  <si>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</si>
  <si>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</si>
  <si>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</si>
  <si>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</si>
  <si>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</si>
  <si>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</si>
  <si>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</si>
  <si>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</si>
  <si>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</si>
  <si>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</si>
  <si>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</si>
  <si>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</si>
  <si>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</si>
  <si>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</si>
  <si>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</si>
  <si>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</si>
  <si>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</si>
  <si>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</si>
  <si>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</si>
  <si>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</si>
  <si>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</si>
  <si>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</si>
  <si>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</si>
  <si>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</si>
  <si>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</si>
  <si>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</si>
  <si>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</si>
  <si>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</si>
  <si>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</si>
  <si>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</si>
  <si>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</si>
  <si>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</si>
  <si>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</si>
  <si>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</si>
  <si>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</si>
  <si>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</si>
  <si>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</si>
  <si>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</si>
  <si>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</si>
  <si>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</si>
  <si>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</si>
  <si>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</si>
  <si>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</si>
  <si>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</si>
  <si>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</si>
  <si>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</si>
  <si>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</si>
  <si>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</si>
  <si>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</si>
  <si>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</si>
  <si>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</si>
  <si>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</si>
  <si>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</si>
  <si>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</si>
  <si>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</si>
  <si>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</si>
  <si>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</si>
  <si>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</si>
  <si>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</si>
  <si>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</si>
  <si>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</si>
  <si>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</si>
  <si>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</si>
  <si>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</si>
  <si>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</si>
  <si>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</si>
  <si>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</si>
  <si>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</si>
  <si>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</si>
  <si>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</si>
  <si>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</si>
  <si>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</si>
  <si>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</si>
  <si>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</si>
  <si>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</si>
  <si>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</si>
  <si>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</si>
  <si>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</si>
  <si>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</si>
  <si>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</si>
  <si>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</si>
  <si>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</si>
  <si>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</si>
  <si>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</si>
  <si>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</si>
  <si>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</si>
  <si>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</si>
  <si>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</si>
  <si>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</si>
  <si>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</si>
  <si>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</si>
  <si>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</si>
  <si>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</si>
  <si>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</si>
  <si>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</si>
  <si>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</si>
  <si>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</si>
  <si>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</si>
  <si>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</si>
  <si>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</si>
  <si>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</si>
  <si>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</si>
  <si>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</si>
  <si>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</si>
  <si>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</si>
  <si>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</si>
  <si>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</si>
  <si>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</si>
  <si>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</si>
  <si>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</si>
  <si>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</si>
  <si>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</si>
  <si>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</si>
  <si>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</si>
  <si>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</si>
  <si>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</si>
  <si>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</si>
  <si>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</si>
  <si>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</si>
  <si>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</si>
  <si>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</si>
  <si>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</si>
  <si>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</si>
  <si>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</si>
  <si>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</si>
  <si>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</si>
  <si>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</si>
  <si>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</si>
  <si>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</si>
  <si>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</si>
  <si>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</si>
  <si>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</si>
  <si>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</si>
  <si>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</si>
  <si>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</si>
  <si>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</si>
  <si>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</si>
  <si>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</si>
  <si>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</si>
  <si>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</si>
  <si>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</si>
  <si>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</si>
  <si>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</si>
  <si>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</si>
  <si>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</si>
  <si>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</si>
  <si>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</si>
  <si>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</si>
  <si>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</si>
  <si>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</si>
  <si>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</si>
  <si>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</si>
  <si>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</si>
  <si>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</si>
  <si>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</si>
  <si>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</si>
  <si>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</si>
  <si>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</si>
  <si>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</si>
  <si>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</si>
  <si>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</si>
  <si>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</si>
  <si>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</si>
  <si>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</si>
  <si>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</si>
  <si>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</si>
  <si>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</si>
  <si>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</si>
  <si>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</si>
  <si>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</si>
  <si>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</si>
  <si>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</si>
  <si>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</si>
  <si>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</si>
  <si>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</si>
  <si>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</si>
  <si>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</si>
  <si>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</si>
  <si>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</si>
  <si>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</si>
  <si>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</si>
  <si>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</si>
  <si>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</si>
  <si>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</si>
  <si>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</si>
  <si>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</si>
  <si>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</si>
  <si>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</si>
  <si>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</si>
  <si>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</si>
  <si>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</si>
  <si>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</si>
  <si>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</si>
  <si>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</si>
  <si>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</si>
  <si>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</si>
  <si>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</si>
  <si>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</si>
  <si>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</si>
  <si>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</si>
  <si>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</si>
  <si>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</si>
  <si>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</si>
  <si>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</si>
  <si>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</si>
  <si>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</si>
  <si>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</si>
  <si>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</si>
  <si>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</si>
  <si>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</si>
  <si>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</si>
  <si>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</si>
  <si>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</si>
  <si>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</si>
  <si>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</si>
  <si>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</si>
  <si>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</si>
  <si>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</si>
  <si>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</si>
  <si>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</si>
  <si>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</si>
  <si>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</si>
  <si>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</si>
  <si>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</si>
  <si>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</si>
  <si>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</si>
  <si>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</si>
  <si>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</si>
  <si>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</si>
  <si>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</si>
  <si>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</si>
  <si>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</si>
  <si>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</si>
  <si>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</si>
  <si>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</si>
  <si>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</si>
  <si>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</si>
  <si>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</si>
  <si>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</si>
  <si>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</si>
  <si>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</si>
  <si>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</si>
  <si>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</si>
  <si>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</si>
  <si>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</si>
  <si>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</si>
  <si>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</si>
  <si>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</si>
  <si>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</si>
  <si>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</si>
  <si>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</si>
  <si>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</si>
  <si>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</si>
  <si>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</si>
  <si>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</si>
  <si>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</si>
  <si>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</si>
  <si>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</si>
  <si>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</si>
  <si>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</si>
  <si>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</si>
  <si>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</si>
  <si>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</si>
  <si>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</si>
  <si>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</si>
  <si>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</si>
  <si>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</si>
  <si>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</si>
  <si>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</si>
  <si>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</si>
  <si>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</si>
  <si>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</si>
  <si>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</si>
  <si>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</si>
  <si>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</si>
  <si>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</si>
  <si>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</si>
  <si>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</si>
  <si>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</si>
  <si>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</si>
  <si>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</si>
  <si>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</si>
  <si>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</si>
  <si>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</si>
  <si>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</si>
  <si>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</si>
  <si>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</si>
  <si>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</si>
  <si>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</si>
  <si>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</si>
  <si>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</si>
  <si>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</si>
  <si>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</si>
  <si>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</si>
  <si>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</si>
  <si>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</si>
  <si>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</si>
  <si>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</si>
  <si>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</si>
  <si>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</si>
  <si>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</si>
  <si>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</si>
  <si>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</si>
  <si>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</si>
  <si>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</si>
  <si>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</si>
  <si>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</si>
  <si>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</si>
  <si>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</si>
  <si>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</si>
  <si>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</si>
  <si>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</si>
  <si>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</si>
  <si>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</si>
  <si>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</si>
  <si>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</si>
  <si>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</si>
  <si>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</si>
  <si>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</si>
  <si>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</si>
  <si>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</si>
  <si>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</si>
  <si>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</si>
  <si>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</si>
  <si>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</si>
  <si>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</si>
  <si>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</si>
  <si>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</si>
  <si>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</si>
  <si>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</si>
  <si>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</si>
  <si>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</si>
  <si>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</si>
  <si>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</si>
  <si>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</si>
  <si>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</si>
  <si>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</si>
  <si>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</si>
  <si>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</si>
  <si>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</si>
  <si>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</si>
  <si>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</si>
  <si>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</si>
  <si>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</si>
  <si>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</si>
  <si>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</si>
  <si>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</si>
  <si>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</si>
  <si>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</si>
  <si>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</si>
  <si>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</si>
  <si>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</si>
  <si>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</si>
  <si>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</si>
  <si>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</si>
  <si>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</si>
  <si>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</si>
  <si>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</si>
  <si>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</si>
  <si>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</si>
  <si>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</si>
  <si>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</si>
  <si>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</si>
  <si>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</si>
  <si>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</si>
  <si>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</si>
  <si>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</si>
  <si>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</si>
  <si>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</si>
  <si>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</si>
  <si>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</si>
  <si>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</si>
  <si>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</si>
  <si>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</si>
  <si>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</si>
  <si>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</si>
  <si>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</si>
  <si>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</si>
  <si>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</si>
  <si>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</si>
  <si>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</si>
  <si>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</si>
  <si>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</si>
  <si>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</si>
  <si>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</si>
  <si>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</si>
  <si>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</si>
  <si>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</si>
  <si>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</si>
  <si>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</si>
  <si>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</si>
  <si>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</si>
  <si>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</si>
  <si>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</si>
  <si>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</si>
  <si>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</si>
  <si>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</si>
  <si>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</si>
  <si>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</si>
  <si>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</si>
  <si>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</si>
  <si>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</si>
  <si>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</si>
  <si>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</si>
  <si>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</si>
  <si>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</si>
  <si>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</si>
  <si>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</si>
  <si>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</si>
  <si>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</si>
  <si>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</si>
  <si>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</si>
  <si>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</si>
  <si>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</si>
  <si>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</si>
  <si>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</si>
  <si>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</si>
  <si>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</si>
  <si>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</si>
  <si>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</si>
  <si>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</si>
  <si>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</si>
  <si>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</si>
  <si>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</si>
  <si>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</si>
  <si>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</si>
  <si>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</si>
  <si>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</si>
  <si>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</si>
  <si>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</si>
  <si>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</si>
  <si>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</si>
  <si>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</si>
  <si>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</si>
  <si>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</si>
  <si>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</si>
  <si>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</si>
  <si>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</si>
  <si>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</si>
  <si>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</si>
  <si>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</si>
  <si>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</si>
  <si>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</si>
  <si>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</si>
  <si>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</si>
  <si>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</si>
  <si>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</si>
  <si>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</si>
  <si>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</si>
  <si>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</si>
  <si>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</si>
  <si>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</si>
  <si>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</si>
  <si>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</si>
  <si>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</si>
  <si>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</si>
  <si>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</si>
  <si>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</si>
  <si>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</si>
  <si>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</si>
  <si>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</si>
  <si>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</si>
  <si>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</si>
  <si>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</si>
  <si>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</si>
  <si>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</si>
  <si>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</si>
  <si>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</si>
  <si>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</si>
  <si>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</si>
  <si>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</si>
  <si>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</si>
  <si>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</si>
  <si>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</si>
  <si>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</si>
  <si>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</si>
  <si>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</si>
  <si>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</si>
  <si>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</si>
  <si>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</si>
  <si>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</si>
  <si>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</si>
  <si>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</si>
  <si>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</si>
  <si>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</si>
  <si>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</si>
  <si>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</si>
  <si>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</si>
  <si>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</si>
  <si>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</si>
  <si>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</si>
  <si>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</si>
  <si>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</si>
  <si>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</si>
  <si>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</si>
  <si>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</si>
  <si>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</si>
  <si>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</si>
  <si>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</si>
  <si>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</si>
  <si>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</si>
  <si>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</si>
  <si>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</si>
  <si>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</si>
  <si>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</si>
  <si>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</si>
  <si>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</si>
  <si>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</si>
  <si>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</si>
  <si>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</si>
  <si>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</si>
  <si>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</si>
  <si>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</si>
  <si>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</si>
  <si>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</si>
  <si>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</si>
  <si>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</si>
  <si>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</si>
  <si>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</si>
  <si>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</si>
  <si>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</si>
  <si>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</si>
  <si>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</si>
  <si>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</si>
  <si>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</si>
  <si>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</si>
  <si>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</si>
  <si>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</si>
  <si>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</si>
  <si>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</si>
  <si>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</si>
  <si>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</si>
  <si>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</si>
  <si>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</si>
  <si>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</si>
  <si>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</si>
  <si>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</si>
  <si>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</si>
  <si>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</si>
  <si>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</si>
  <si>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</si>
  <si>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</si>
  <si>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</si>
  <si>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</si>
  <si>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</si>
  <si>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</si>
  <si>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</si>
  <si>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</si>
  <si>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</si>
  <si>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</si>
  <si>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</si>
  <si>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</si>
  <si>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</si>
  <si>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</si>
  <si>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</si>
  <si>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</si>
  <si>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</si>
  <si>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</si>
  <si>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</si>
  <si>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</si>
  <si>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</si>
  <si>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</si>
  <si>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</si>
  <si>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</si>
  <si>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</si>
  <si>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</si>
  <si>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</si>
  <si>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</si>
  <si>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</si>
  <si>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</si>
  <si>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</si>
  <si>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</si>
  <si>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</si>
  <si>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</si>
  <si>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</si>
  <si>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</si>
  <si>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</si>
  <si>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</si>
  <si>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</si>
  <si>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</si>
  <si>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</si>
  <si>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</si>
  <si>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</si>
  <si>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</si>
  <si>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</si>
  <si>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</si>
  <si>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</si>
  <si>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</si>
  <si>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</si>
  <si>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</si>
  <si>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</si>
  <si>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</si>
  <si>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</si>
  <si>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</si>
  <si>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</si>
  <si>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</si>
  <si>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</si>
  <si>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</si>
  <si>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</si>
  <si>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</si>
  <si>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</si>
  <si>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</si>
  <si>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</si>
  <si>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</si>
  <si>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</si>
  <si>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</si>
  <si>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</si>
  <si>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</si>
  <si>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</si>
  <si>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</si>
  <si>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</si>
  <si>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</si>
  <si>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</si>
  <si>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</si>
  <si>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</si>
  <si>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</si>
  <si>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</si>
  <si>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</si>
  <si>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</si>
  <si>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</si>
  <si>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</si>
  <si>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</si>
  <si>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</si>
  <si>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</si>
  <si>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</si>
  <si>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</si>
  <si>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</si>
  <si>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</si>
  <si>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</si>
  <si>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</si>
  <si>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</si>
  <si>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</si>
  <si>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</si>
  <si>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</si>
  <si>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</si>
  <si>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</si>
  <si>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</si>
  <si>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</si>
  <si>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</si>
  <si>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</si>
  <si>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</si>
  <si>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</si>
  <si>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</si>
  <si>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</si>
  <si>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</si>
  <si>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</si>
  <si>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</si>
  <si>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</si>
  <si>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</si>
  <si>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</si>
  <si>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</si>
  <si>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</si>
  <si>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</si>
  <si>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</si>
  <si>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</si>
  <si>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</si>
  <si>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</si>
  <si>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</si>
  <si>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</si>
  <si>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</si>
  <si>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</si>
  <si>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</si>
  <si>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</si>
  <si>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</si>
  <si>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</si>
  <si>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</si>
  <si>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</si>
  <si>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</si>
  <si>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</si>
  <si>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</si>
  <si>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</si>
  <si>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</si>
  <si>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</si>
  <si>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</si>
  <si>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</si>
  <si>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</si>
  <si>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</si>
  <si>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</si>
  <si>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</si>
  <si>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</si>
  <si>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</si>
  <si>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</si>
  <si>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</si>
  <si>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</si>
  <si>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</si>
  <si>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</si>
  <si>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</si>
  <si>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</si>
  <si>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</si>
  <si>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</si>
  <si>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</si>
  <si>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</si>
  <si>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</si>
  <si>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</si>
  <si>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</si>
  <si>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</si>
  <si>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</si>
  <si>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</si>
  <si>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</si>
  <si>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</si>
  <si>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</si>
  <si>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</si>
  <si>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</si>
  <si>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</si>
  <si>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</si>
  <si>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</si>
  <si>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</si>
  <si>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</si>
  <si>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</si>
  <si>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</si>
  <si>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</si>
  <si>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</si>
  <si>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</si>
  <si>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</si>
  <si>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</si>
  <si>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</si>
  <si>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</si>
  <si>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</si>
  <si>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</si>
  <si>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</si>
  <si>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</si>
  <si>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</si>
  <si>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</si>
  <si>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</si>
  <si>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</si>
  <si>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</si>
  <si>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</si>
  <si>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</si>
  <si>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</si>
  <si>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</si>
  <si>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</si>
  <si>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</si>
  <si>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</si>
  <si>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</si>
  <si>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</si>
  <si>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</si>
  <si>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</si>
  <si>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</si>
  <si>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</si>
  <si>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</si>
  <si>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</si>
  <si>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</si>
  <si>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</si>
  <si>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</si>
  <si>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</si>
  <si>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</si>
  <si>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</si>
  <si>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</si>
  <si>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</si>
  <si>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</si>
  <si>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</si>
  <si>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</si>
  <si>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</si>
  <si>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</si>
  <si>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</si>
  <si>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</si>
  <si>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</si>
  <si>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</si>
  <si>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</si>
  <si>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</si>
  <si>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</si>
  <si>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</si>
  <si>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</si>
  <si>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</si>
  <si>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</si>
  <si>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</si>
  <si>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</si>
  <si>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</si>
  <si>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</si>
  <si>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</si>
  <si>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</si>
  <si>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</si>
  <si>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</si>
  <si>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</si>
  <si>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</si>
  <si>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</si>
  <si>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</si>
  <si>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</si>
  <si>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</si>
  <si>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</si>
  <si>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</si>
  <si>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</si>
  <si>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</si>
  <si>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</si>
  <si>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</si>
  <si>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</si>
  <si>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</si>
  <si>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</si>
  <si>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</si>
  <si>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</si>
  <si>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</si>
  <si>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</si>
  <si>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</si>
  <si>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</si>
  <si>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</si>
  <si>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</si>
  <si>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</si>
  <si>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</si>
  <si>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</si>
  <si>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</si>
  <si>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</si>
  <si>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</si>
  <si>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</si>
  <si>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</si>
  <si>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</si>
  <si>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</si>
  <si>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</si>
  <si>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</si>
  <si>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</si>
  <si>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</si>
  <si>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</si>
  <si>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</si>
  <si>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</si>
  <si>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</si>
  <si>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</si>
  <si>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</si>
  <si>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</si>
  <si>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</si>
  <si>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</si>
  <si>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</si>
  <si>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</si>
  <si>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</si>
  <si>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</si>
  <si>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</si>
  <si>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</si>
  <si>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</si>
  <si>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</si>
  <si>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</si>
  <si>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</si>
  <si>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</si>
  <si>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</si>
  <si>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</si>
  <si>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</si>
  <si>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</si>
  <si>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</si>
  <si>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</si>
  <si>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</si>
  <si>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</si>
  <si>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</si>
  <si>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</si>
  <si>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</si>
  <si>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</si>
  <si>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</si>
  <si>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</si>
  <si>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</si>
  <si>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</si>
  <si>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</si>
  <si>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</si>
  <si>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</si>
  <si>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</si>
  <si>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</si>
  <si>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</si>
  <si>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</si>
  <si>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</si>
  <si>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</si>
  <si>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</si>
  <si>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</si>
  <si>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</si>
  <si>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</si>
  <si>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</si>
  <si>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</si>
  <si>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</si>
  <si>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</si>
  <si>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</si>
  <si>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</si>
  <si>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</si>
  <si>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</si>
  <si>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</si>
  <si>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</si>
  <si>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</si>
  <si>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</si>
  <si>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</si>
  <si>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</si>
  <si>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</si>
  <si>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</si>
  <si>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</si>
  <si>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</si>
  <si>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</si>
  <si>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</si>
  <si>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</si>
  <si>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</si>
  <si>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</si>
  <si>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</si>
  <si>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</si>
  <si>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</si>
  <si>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</si>
  <si>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</si>
  <si>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</si>
  <si>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</si>
  <si>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</si>
  <si>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</si>
  <si>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</si>
  <si>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</si>
  <si>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</si>
  <si>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</si>
  <si>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</si>
  <si>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</si>
  <si>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</si>
  <si>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</si>
  <si>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</si>
  <si>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</si>
  <si>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</si>
  <si>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</si>
  <si>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</si>
  <si>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</si>
  <si>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</si>
  <si>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</si>
  <si>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</si>
  <si>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</si>
  <si>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</si>
  <si>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</si>
  <si>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</si>
  <si>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</si>
  <si>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</si>
  <si>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</si>
  <si>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</si>
  <si>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</si>
  <si>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</si>
  <si>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</si>
  <si>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</si>
  <si>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</si>
  <si>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</si>
  <si>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</si>
  <si>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</si>
  <si>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</si>
  <si>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</si>
  <si>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</si>
  <si>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</si>
  <si>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</si>
  <si>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</si>
  <si>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</si>
  <si>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</si>
  <si>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</si>
  <si>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</si>
  <si>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</si>
  <si>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</si>
  <si>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</si>
  <si>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</si>
  <si>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</si>
  <si>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</si>
  <si>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</si>
  <si>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</si>
  <si>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</si>
  <si>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</si>
  <si>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</si>
  <si>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</si>
  <si>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</si>
  <si>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</si>
  <si>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</si>
  <si>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</si>
  <si>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</si>
  <si>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The following template may be used to post the district's 2020 - 2021 "actual" and 2021 - 2022 "proposed"</t>
  </si>
  <si>
    <t>Revised 05-13-2021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</si>
  <si>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"2020 - 2021" current budget"</t>
    </r>
  </si>
  <si>
    <t>on the "Data Entry_Web Posting" sheet.  Use your "projected" budget numbers in the column "2021 - 2022"</t>
  </si>
  <si>
    <t>2020-21</t>
  </si>
  <si>
    <t>2021-22</t>
  </si>
  <si>
    <t>2020 - 2021  Actual Budget</t>
  </si>
  <si>
    <t>2021 - 2022  "Proposed" Budget</t>
  </si>
  <si>
    <t>199-41-6491</t>
  </si>
  <si>
    <t>199-41-64xx lobbying</t>
  </si>
  <si>
    <t>651x</t>
  </si>
  <si>
    <t>652x</t>
  </si>
  <si>
    <t>175-903</t>
  </si>
  <si>
    <t>Corsicana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</si>
</sst>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A11" workbookViewId="0">
      <selection activeCell="D41" sqref="D41"/>
    </sheetView>
  </sheetViews>
  <sheetFormatPr defaultColWidth="9.109375" defaultRowHeight="15"/>
  <cols>
    <col min="1" max="1" width="9.6640625" style="128" bestFit="1" customWidth="1"/>
    <col min="2" max="16384" width="9.109375" style="128"/>
  </cols>
  <sheetData>
    <row r="1" spans="1:13" ht="15.6">
      <c r="A1" s="127" t="s">
        <v>2189</v>
      </c>
    </row>
    <row r="2" spans="1:13" ht="15.6">
      <c r="A2" s="129"/>
    </row>
    <row r="3" spans="1:13" ht="15.75" customHeight="1">
      <c r="A3" s="130" t="s">
        <v>2188</v>
      </c>
    </row>
    <row r="4" spans="1:13" ht="15.6">
      <c r="A4" s="130" t="s">
        <v>899</v>
      </c>
    </row>
    <row r="5" spans="1:13" ht="15.6">
      <c r="A5" s="130" t="s">
        <v>2160</v>
      </c>
    </row>
    <row r="6" spans="1:13" ht="15.6">
      <c r="A6" s="130"/>
    </row>
    <row r="7" spans="1:13" ht="15.6">
      <c r="A7" s="130" t="s">
        <v>2190</v>
      </c>
    </row>
    <row r="8" spans="1:13" s="131" customFormat="1" ht="15.6">
      <c r="A8" s="130" t="s">
        <v>2191</v>
      </c>
    </row>
    <row r="9" spans="1:13" s="131" customFormat="1" ht="15.6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6">
      <c r="A11" s="130" t="s">
        <v>1269</v>
      </c>
    </row>
    <row r="12" spans="1:13" ht="15.6">
      <c r="A12" s="130"/>
    </row>
    <row r="13" spans="1:13" ht="15.6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6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6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6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6">
      <c r="A17" s="133" t="s">
        <v>2169</v>
      </c>
    </row>
    <row r="18" spans="1:13" s="133" customFormat="1" ht="15.6">
      <c r="A18" s="133" t="s">
        <v>2166</v>
      </c>
    </row>
    <row r="19" spans="1:13" s="133" customFormat="1" ht="15.6">
      <c r="A19" s="151" t="s">
        <v>2167</v>
      </c>
    </row>
    <row r="20" spans="1:13" s="133" customFormat="1" ht="15.6">
      <c r="A20" s="151" t="s">
        <v>2168</v>
      </c>
    </row>
    <row r="21" spans="1:13" s="133" customFormat="1" ht="15.6">
      <c r="A21" s="151"/>
    </row>
    <row r="22" spans="1:13" ht="15.6">
      <c r="A22" s="133" t="s">
        <v>2177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6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6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6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6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6">
      <c r="A28" s="130" t="s">
        <v>1270</v>
      </c>
    </row>
    <row r="29" spans="1:13" ht="15.6">
      <c r="A29" s="130" t="s">
        <v>1271</v>
      </c>
    </row>
    <row r="30" spans="1:13">
      <c r="A30" s="135" t="s">
        <v>1272</v>
      </c>
    </row>
    <row r="31" spans="1:13" ht="15.6">
      <c r="A31" s="130" t="s">
        <v>482</v>
      </c>
    </row>
    <row r="33" spans="1:1" ht="15.6">
      <c r="A33" s="130" t="s">
        <v>995</v>
      </c>
    </row>
    <row r="34" spans="1:1" ht="15.6">
      <c r="A34" s="130" t="s">
        <v>1271</v>
      </c>
    </row>
    <row r="35" spans="1:1">
      <c r="A35" s="135" t="s">
        <v>996</v>
      </c>
    </row>
    <row r="36" spans="1:1" ht="15.6">
      <c r="A36" s="130" t="s">
        <v>997</v>
      </c>
    </row>
    <row r="38" spans="1:1" ht="15.6">
      <c r="A38" s="130" t="s">
        <v>2157</v>
      </c>
    </row>
    <row r="39" spans="1:1" ht="15.6">
      <c r="A39" s="130" t="s">
        <v>1271</v>
      </c>
    </row>
    <row r="40" spans="1:1">
      <c r="A40" s="135" t="s">
        <v>2155</v>
      </c>
    </row>
    <row r="41" spans="1:1" ht="15.6">
      <c r="A41" s="130" t="s">
        <v>2156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topLeftCell="A7" zoomScaleNormal="100" workbookViewId="0">
      <selection activeCell="V24" sqref="V24"/>
    </sheetView>
  </sheetViews>
  <sheetFormatPr defaultColWidth="9.109375" defaultRowHeight="13.2"/>
  <cols>
    <col min="1" max="1" width="8.33203125" style="72" customWidth="1"/>
    <col min="2" max="2" width="42.109375" style="72" customWidth="1"/>
    <col min="3" max="3" width="6.6640625" style="72" customWidth="1"/>
    <col min="4" max="4" width="11.44140625" style="72" customWidth="1"/>
    <col min="5" max="5" width="2.44140625" style="72" customWidth="1"/>
    <col min="6" max="6" width="12.109375" style="72" customWidth="1"/>
    <col min="7" max="7" width="2.6640625" style="72" customWidth="1"/>
    <col min="8" max="8" width="11.44140625" style="72" customWidth="1"/>
    <col min="9" max="15" width="9.109375" style="72" customWidth="1"/>
    <col min="16" max="16" width="11.33203125" style="72" customWidth="1"/>
    <col min="17" max="17" width="11" style="72" customWidth="1"/>
    <col min="18" max="16384" width="9.109375" style="72"/>
  </cols>
  <sheetData>
    <row r="1" spans="1:18">
      <c r="A1" s="71" t="s">
        <v>1273</v>
      </c>
      <c r="B1" s="175" t="s">
        <v>2201</v>
      </c>
      <c r="C1" s="136"/>
    </row>
    <row r="2" spans="1:18">
      <c r="A2" s="107" t="s">
        <v>1274</v>
      </c>
      <c r="B2" s="176" t="s">
        <v>2200</v>
      </c>
      <c r="C2" s="137" t="s">
        <v>1268</v>
      </c>
    </row>
    <row r="3" spans="1:18">
      <c r="A3" s="73" t="s">
        <v>1275</v>
      </c>
      <c r="B3" s="177">
        <v>44424</v>
      </c>
      <c r="C3" s="138"/>
    </row>
    <row r="4" spans="1:18">
      <c r="B4" s="74"/>
    </row>
    <row r="5" spans="1:18" ht="16.2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8" ht="15.6">
      <c r="A6" s="80" t="s">
        <v>647</v>
      </c>
      <c r="B6" s="81"/>
      <c r="D6" s="82" t="s">
        <v>2192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8" ht="15.6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8" ht="15.6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  <c r="R8" s="110" t="s">
        <v>2196</v>
      </c>
    </row>
    <row r="9" spans="1:18" ht="15">
      <c r="A9" s="76"/>
      <c r="B9" s="92" t="s">
        <v>1044</v>
      </c>
      <c r="C9" s="76"/>
      <c r="D9" s="103">
        <v>6059</v>
      </c>
      <c r="E9" s="152"/>
      <c r="F9" s="103">
        <v>5697</v>
      </c>
      <c r="G9" s="76"/>
      <c r="H9" s="93"/>
      <c r="I9" s="86"/>
      <c r="J9" s="86"/>
      <c r="K9" s="86"/>
      <c r="L9" s="86"/>
      <c r="M9" s="86"/>
      <c r="N9" s="86"/>
      <c r="O9" s="86"/>
      <c r="P9" s="87"/>
      <c r="R9" s="110" t="s">
        <v>2197</v>
      </c>
    </row>
    <row r="10" spans="1:18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8">
      <c r="A11" s="96">
        <v>11</v>
      </c>
      <c r="B11" s="97" t="s">
        <v>1229</v>
      </c>
      <c r="C11" s="76"/>
      <c r="D11" s="2">
        <v>33761306.170000002</v>
      </c>
      <c r="E11" s="153"/>
      <c r="F11" s="2">
        <v>34811961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8">
      <c r="A12" s="96">
        <v>12</v>
      </c>
      <c r="B12" s="97" t="s">
        <v>1230</v>
      </c>
      <c r="C12" s="76"/>
      <c r="D12" s="2">
        <v>624746</v>
      </c>
      <c r="E12" s="153"/>
      <c r="F12" s="2">
        <v>608269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8">
      <c r="A13" s="96">
        <v>13</v>
      </c>
      <c r="B13" s="97" t="s">
        <v>1231</v>
      </c>
      <c r="C13" s="76"/>
      <c r="D13" s="2">
        <v>412460</v>
      </c>
      <c r="E13" s="153"/>
      <c r="F13" s="2">
        <v>412955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8">
      <c r="A14" s="96">
        <v>21</v>
      </c>
      <c r="B14" s="97" t="s">
        <v>1232</v>
      </c>
      <c r="C14" s="76"/>
      <c r="D14" s="2">
        <v>1856421.22</v>
      </c>
      <c r="E14" s="153"/>
      <c r="F14" s="2">
        <v>1952476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8">
      <c r="A15" s="96">
        <v>23</v>
      </c>
      <c r="B15" s="97" t="s">
        <v>1233</v>
      </c>
      <c r="C15" s="76"/>
      <c r="D15" s="2">
        <v>3047982</v>
      </c>
      <c r="E15" s="153"/>
      <c r="F15" s="2">
        <v>2965746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8">
      <c r="A16" s="96">
        <v>31</v>
      </c>
      <c r="B16" s="97" t="s">
        <v>1234</v>
      </c>
      <c r="C16" s="76"/>
      <c r="D16" s="2">
        <v>2102479.7799999998</v>
      </c>
      <c r="E16" s="153"/>
      <c r="F16" s="2">
        <v>2062909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9">
      <c r="A17" s="96">
        <v>32</v>
      </c>
      <c r="B17" s="97" t="s">
        <v>1235</v>
      </c>
      <c r="C17" s="76"/>
      <c r="D17" s="2">
        <v>0</v>
      </c>
      <c r="E17" s="153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9" ht="13.8" thickBot="1">
      <c r="A18" s="96">
        <v>33</v>
      </c>
      <c r="B18" s="97" t="s">
        <v>1236</v>
      </c>
      <c r="C18" s="76"/>
      <c r="D18" s="2">
        <v>614698</v>
      </c>
      <c r="E18" s="153"/>
      <c r="F18" s="2">
        <v>561169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9" ht="13.8" thickBot="1">
      <c r="A19" s="96">
        <v>34</v>
      </c>
      <c r="B19" s="97" t="s">
        <v>1237</v>
      </c>
      <c r="C19" s="76"/>
      <c r="D19" s="2">
        <v>1719463</v>
      </c>
      <c r="E19" s="153"/>
      <c r="F19" s="2">
        <v>2112107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9">
      <c r="A20" s="96">
        <v>35</v>
      </c>
      <c r="B20" s="97" t="s">
        <v>1238</v>
      </c>
      <c r="C20" s="76"/>
      <c r="D20" s="2">
        <v>0</v>
      </c>
      <c r="E20" s="153"/>
      <c r="F20" s="2">
        <v>0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9">
      <c r="A21" s="96">
        <v>36</v>
      </c>
      <c r="B21" s="97" t="s">
        <v>1239</v>
      </c>
      <c r="C21" s="76"/>
      <c r="D21" s="2">
        <v>1347586</v>
      </c>
      <c r="E21" s="153"/>
      <c r="F21" s="2">
        <v>1446127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9">
      <c r="A22" s="96">
        <v>41</v>
      </c>
      <c r="B22" s="97" t="s">
        <v>1240</v>
      </c>
      <c r="C22" s="76"/>
      <c r="D22" s="2">
        <v>1012410.94</v>
      </c>
      <c r="E22" s="153"/>
      <c r="F22" s="2">
        <v>999453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9">
      <c r="A23" s="96" t="s">
        <v>2183</v>
      </c>
      <c r="B23" s="140" t="s">
        <v>2179</v>
      </c>
      <c r="D23" s="2">
        <v>2100</v>
      </c>
      <c r="E23" s="153"/>
      <c r="F23" s="2">
        <v>2100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9">
      <c r="A24" s="96" t="s">
        <v>2184</v>
      </c>
      <c r="B24" s="140" t="s">
        <v>2178</v>
      </c>
      <c r="C24" s="76"/>
      <c r="D24" s="2">
        <v>700</v>
      </c>
      <c r="E24" s="153"/>
      <c r="F24" s="2">
        <v>700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9">
      <c r="A25" s="96">
        <v>51</v>
      </c>
      <c r="B25" s="97" t="s">
        <v>1241</v>
      </c>
      <c r="C25" s="76"/>
      <c r="D25" s="2">
        <v>6030919.9500000002</v>
      </c>
      <c r="E25" s="153"/>
      <c r="F25" s="2">
        <v>6289104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9">
      <c r="A26" s="96">
        <v>52</v>
      </c>
      <c r="B26" s="97" t="s">
        <v>1242</v>
      </c>
      <c r="C26" s="76"/>
      <c r="D26" s="2">
        <v>1020937.5</v>
      </c>
      <c r="E26" s="153"/>
      <c r="F26" s="2">
        <v>1101117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9" ht="13.8" thickBot="1">
      <c r="A27" s="96">
        <v>53</v>
      </c>
      <c r="B27" s="97" t="s">
        <v>1243</v>
      </c>
      <c r="C27" s="76"/>
      <c r="D27" s="2">
        <v>1485116</v>
      </c>
      <c r="E27" s="153"/>
      <c r="F27" s="2">
        <v>1737176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9">
      <c r="A28" s="96">
        <v>61</v>
      </c>
      <c r="B28" s="97" t="s">
        <v>1244</v>
      </c>
      <c r="C28" s="76"/>
      <c r="D28" s="2">
        <v>3802</v>
      </c>
      <c r="E28" s="153"/>
      <c r="F28" s="2">
        <v>3806</v>
      </c>
      <c r="G28" s="76"/>
      <c r="R28" s="110"/>
    </row>
    <row r="29" spans="1:19" ht="16.2" thickBot="1">
      <c r="A29" s="96">
        <v>71</v>
      </c>
      <c r="B29" s="97" t="s">
        <v>1245</v>
      </c>
      <c r="C29" s="76"/>
      <c r="D29" s="2">
        <v>409141</v>
      </c>
      <c r="E29" s="153"/>
      <c r="F29" s="2">
        <v>466675</v>
      </c>
      <c r="G29" s="76"/>
      <c r="H29" s="139" t="s">
        <v>2182</v>
      </c>
      <c r="S29" s="110" t="s">
        <v>2198</v>
      </c>
    </row>
    <row r="30" spans="1:19">
      <c r="A30" s="96"/>
      <c r="B30" s="97" t="s">
        <v>1246</v>
      </c>
      <c r="C30" s="76"/>
      <c r="D30" s="2">
        <v>55635</v>
      </c>
      <c r="E30" s="153"/>
      <c r="F30" s="2">
        <v>59085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  <c r="S30" s="110" t="s">
        <v>2199</v>
      </c>
    </row>
    <row r="31" spans="1:19">
      <c r="A31" s="96"/>
      <c r="B31" s="97" t="s">
        <v>1247</v>
      </c>
      <c r="C31" s="76"/>
      <c r="D31" s="2">
        <v>0</v>
      </c>
      <c r="E31" s="153"/>
      <c r="F31" s="2">
        <v>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  <c r="S31" s="72">
        <v>6599</v>
      </c>
    </row>
    <row r="32" spans="1:19">
      <c r="A32" s="96">
        <v>81</v>
      </c>
      <c r="B32" s="97" t="s">
        <v>1248</v>
      </c>
      <c r="C32" s="76"/>
      <c r="D32" s="2">
        <v>159515.06</v>
      </c>
      <c r="E32" s="153"/>
      <c r="F32" s="2">
        <v>80000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8" thickBot="1">
      <c r="A35" s="96">
        <v>93</v>
      </c>
      <c r="B35" s="97" t="s">
        <v>1251</v>
      </c>
      <c r="C35" s="76"/>
      <c r="D35" s="2">
        <v>68000</v>
      </c>
      <c r="E35" s="153"/>
      <c r="F35" s="2">
        <v>85000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6">
      <c r="A37" s="96">
        <v>95</v>
      </c>
      <c r="B37" s="97" t="s">
        <v>1253</v>
      </c>
      <c r="C37" s="76"/>
      <c r="D37" s="2">
        <v>0</v>
      </c>
      <c r="E37" s="153"/>
      <c r="F37" s="2">
        <v>0</v>
      </c>
      <c r="G37" s="76"/>
      <c r="H37" s="139" t="s">
        <v>2185</v>
      </c>
    </row>
    <row r="38" spans="1:17" ht="16.2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2186</v>
      </c>
    </row>
    <row r="39" spans="1:17">
      <c r="A39" s="96">
        <v>97</v>
      </c>
      <c r="B39" s="97" t="s">
        <v>1255</v>
      </c>
      <c r="C39" s="76"/>
      <c r="D39" s="70">
        <v>0</v>
      </c>
      <c r="E39" s="153"/>
      <c r="F39" s="70">
        <v>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456100</v>
      </c>
      <c r="E40" s="154"/>
      <c r="F40" s="2">
        <v>397100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8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tabSelected="1" workbookViewId="0">
      <selection activeCell="C2" sqref="C2"/>
    </sheetView>
  </sheetViews>
  <sheetFormatPr defaultColWidth="8.77734375" defaultRowHeight="13.2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44140625" customWidth="1"/>
    <col min="10" max="10" width="14" customWidth="1"/>
    <col min="11" max="11" width="2.33203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str">
        <f>'Data Entry_Web Posting'!B1</f>
        <v>Corsicana ISD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33761306.170000002</v>
      </c>
      <c r="E5" s="26">
        <f>D5/'Data Entry_Web Posting'!D$9</f>
        <v>5572.0921224624526</v>
      </c>
      <c r="F5" s="23"/>
      <c r="G5" s="27">
        <v>11</v>
      </c>
      <c r="H5" s="28" t="s">
        <v>1229</v>
      </c>
      <c r="I5" s="29">
        <f>'Data Entry_Web Posting'!F11</f>
        <v>34811961</v>
      </c>
      <c r="J5" s="29">
        <f>I5/'Data Entry_Web Posting'!F$9</f>
        <v>6110.5776724591888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1205</v>
      </c>
      <c r="D6" s="26">
        <f>'Data Entry_Web Posting'!D12</f>
        <v>624746</v>
      </c>
      <c r="E6" s="26">
        <f>D6/'Data Entry_Web Posting'!D$9</f>
        <v>103.11041425977884</v>
      </c>
      <c r="F6" s="23"/>
      <c r="G6" s="27">
        <v>12</v>
      </c>
      <c r="H6" s="28" t="s">
        <v>1205</v>
      </c>
      <c r="I6" s="29">
        <f>'Data Entry_Web Posting'!F12</f>
        <v>608269</v>
      </c>
      <c r="J6" s="29">
        <f>I6/'Data Entry_Web Posting'!F$9</f>
        <v>106.77005441460418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1206</v>
      </c>
      <c r="D7" s="26">
        <f>'Data Entry_Web Posting'!D13</f>
        <v>412460</v>
      </c>
      <c r="E7" s="26">
        <f>D7/'Data Entry_Web Posting'!D$9</f>
        <v>68.073939593992407</v>
      </c>
      <c r="F7" s="23"/>
      <c r="G7" s="27">
        <v>13</v>
      </c>
      <c r="H7" s="28" t="s">
        <v>1206</v>
      </c>
      <c r="I7" s="29">
        <f>'Data Entry_Web Posting'!F13</f>
        <v>412955</v>
      </c>
      <c r="J7" s="29">
        <f>I7/'Data Entry_Web Posting'!F$9</f>
        <v>72.486396348955594</v>
      </c>
      <c r="K7" s="30"/>
      <c r="L7" s="31"/>
      <c r="M7" s="31"/>
      <c r="N7" s="31"/>
      <c r="O7" s="31"/>
      <c r="P7" s="32"/>
    </row>
    <row r="8" spans="1:16" ht="27" thickBot="1">
      <c r="A8" s="23"/>
      <c r="B8" s="33">
        <v>95</v>
      </c>
      <c r="C8" s="34" t="s">
        <v>1200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1204</v>
      </c>
      <c r="D9" s="41">
        <f>SUM(D5:D8)</f>
        <v>34798512.170000002</v>
      </c>
      <c r="E9" s="41">
        <f>SUM(E5:E8)</f>
        <v>5743.276476316224</v>
      </c>
      <c r="F9" s="23"/>
      <c r="G9" s="42"/>
      <c r="H9" s="43" t="s">
        <v>1204</v>
      </c>
      <c r="I9" s="44">
        <f>SUM(I5:I8)</f>
        <v>35833185</v>
      </c>
      <c r="J9" s="44">
        <f>SUM(J5:J8)</f>
        <v>6289.8341232227485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1232</v>
      </c>
      <c r="D12" s="26">
        <f>'Data Entry_Web Posting'!D14</f>
        <v>1856421.22</v>
      </c>
      <c r="E12" s="26">
        <f>D12/'Data Entry_Web Posting'!D$9</f>
        <v>306.39069483413107</v>
      </c>
      <c r="F12" s="23"/>
      <c r="G12" s="27">
        <v>21</v>
      </c>
      <c r="H12" s="28" t="s">
        <v>1232</v>
      </c>
      <c r="I12" s="29">
        <f>'Data Entry_Web Posting'!F14</f>
        <v>1952476</v>
      </c>
      <c r="J12" s="29">
        <f>I12/'Data Entry_Web Posting'!F$9</f>
        <v>342.72002808495699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3047982</v>
      </c>
      <c r="E13" s="26">
        <f>D13/'Data Entry_Web Posting'!D$9</f>
        <v>503.05033833966002</v>
      </c>
      <c r="F13" s="23"/>
      <c r="G13" s="27">
        <v>23</v>
      </c>
      <c r="H13" s="28" t="s">
        <v>1233</v>
      </c>
      <c r="I13" s="29">
        <f>'Data Entry_Web Posting'!F15</f>
        <v>2965746</v>
      </c>
      <c r="J13" s="29">
        <f>I13/'Data Entry_Web Posting'!F$9</f>
        <v>520.58030542390736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1221</v>
      </c>
      <c r="D14" s="26">
        <f>'Data Entry_Web Posting'!D16</f>
        <v>2102479.7799999998</v>
      </c>
      <c r="E14" s="26">
        <f>D14/'Data Entry_Web Posting'!D$9</f>
        <v>347.00111899653405</v>
      </c>
      <c r="F14" s="23"/>
      <c r="G14" s="27">
        <v>31</v>
      </c>
      <c r="H14" s="28" t="s">
        <v>1221</v>
      </c>
      <c r="I14" s="29">
        <f>'Data Entry_Web Posting'!F16</f>
        <v>2062909</v>
      </c>
      <c r="J14" s="29">
        <f>I14/'Data Entry_Web Posting'!F$9</f>
        <v>362.10444093382483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614698</v>
      </c>
      <c r="E16" s="26">
        <f>D16/'Data Entry_Web Posting'!D$9</f>
        <v>101.45205479452055</v>
      </c>
      <c r="F16" s="23"/>
      <c r="G16" s="27">
        <v>33</v>
      </c>
      <c r="H16" s="28" t="s">
        <v>1236</v>
      </c>
      <c r="I16" s="29">
        <f>'Data Entry_Web Posting'!F18</f>
        <v>561169</v>
      </c>
      <c r="J16" s="29">
        <f>I16/'Data Entry_Web Posting'!F$9</f>
        <v>98.502545199227669</v>
      </c>
      <c r="K16" s="30"/>
      <c r="L16" s="31"/>
      <c r="M16" s="31"/>
      <c r="N16" s="31"/>
      <c r="O16" s="31"/>
      <c r="P16" s="32"/>
    </row>
    <row r="17" spans="1:16" ht="27" thickBot="1">
      <c r="A17" s="23"/>
      <c r="B17" s="33">
        <v>36</v>
      </c>
      <c r="C17" s="34" t="s">
        <v>1207</v>
      </c>
      <c r="D17" s="35">
        <f>'Data Entry_Web Posting'!D21</f>
        <v>1347586</v>
      </c>
      <c r="E17" s="35">
        <f>D17/'Data Entry_Web Posting'!D$9</f>
        <v>222.4106288166364</v>
      </c>
      <c r="F17" s="23"/>
      <c r="G17" s="36">
        <v>36</v>
      </c>
      <c r="H17" s="37" t="s">
        <v>1207</v>
      </c>
      <c r="I17" s="38">
        <f>'Data Entry_Web Posting'!F21</f>
        <v>1446127</v>
      </c>
      <c r="J17" s="38">
        <f>I17/'Data Entry_Web Posting'!F$9</f>
        <v>253.84009127611023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1276</v>
      </c>
      <c r="D18" s="41">
        <f>SUM(D12:D17)</f>
        <v>8969167</v>
      </c>
      <c r="E18" s="41">
        <f>SUM(E12:E17)</f>
        <v>1480.3048357814823</v>
      </c>
      <c r="F18" s="23"/>
      <c r="G18" s="42"/>
      <c r="H18" s="43" t="s">
        <v>1276</v>
      </c>
      <c r="I18" s="44">
        <f>SUM(I12:I17)</f>
        <v>8988427</v>
      </c>
      <c r="J18" s="44">
        <f>SUM(J12:J17)</f>
        <v>1577.7474109180271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26.4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7" thickBot="1">
      <c r="A21" s="23"/>
      <c r="B21" s="47">
        <v>41</v>
      </c>
      <c r="C21" s="25" t="s">
        <v>1240</v>
      </c>
      <c r="D21" s="26">
        <f>'Data Entry_Web Posting'!D22</f>
        <v>1012410.94</v>
      </c>
      <c r="E21" s="26">
        <f>D21/'Data Entry_Web Posting'!D$9</f>
        <v>167.09208450239313</v>
      </c>
      <c r="F21" s="23"/>
      <c r="G21" s="49">
        <v>41</v>
      </c>
      <c r="H21" s="28" t="s">
        <v>1240</v>
      </c>
      <c r="I21" s="29">
        <f>'Data Entry_Web Posting'!F22</f>
        <v>999453</v>
      </c>
      <c r="J21" s="29">
        <f>I21/'Data Entry_Web Posting'!F$9</f>
        <v>175.43496577145865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2180</v>
      </c>
      <c r="C22" s="167" t="s">
        <v>2171</v>
      </c>
      <c r="D22" s="168">
        <f>'Data Entry_Web Posting'!D23</f>
        <v>2100</v>
      </c>
      <c r="E22" s="168">
        <f>D22/'Data Entry_Web Posting'!D$9</f>
        <v>0.34659184683941247</v>
      </c>
      <c r="F22" s="169"/>
      <c r="G22" s="170" t="s">
        <v>2180</v>
      </c>
      <c r="H22" s="171" t="s">
        <v>2171</v>
      </c>
      <c r="I22" s="172">
        <f>'Data Entry_Web Posting'!F23</f>
        <v>2100</v>
      </c>
      <c r="J22" s="173">
        <f>I22/'Data Entry_Web Posting'!F$9</f>
        <v>0.36861506055818855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2181</v>
      </c>
      <c r="C23" s="141" t="s">
        <v>2187</v>
      </c>
      <c r="D23" s="142">
        <f>'Data Entry_Web Posting'!D24</f>
        <v>700</v>
      </c>
      <c r="E23" s="168">
        <f>D23/'Data Entry_Web Posting'!D$9</f>
        <v>0.11553061561313747</v>
      </c>
      <c r="F23" s="143"/>
      <c r="G23" s="170" t="s">
        <v>2181</v>
      </c>
      <c r="H23" s="150" t="s">
        <v>2187</v>
      </c>
      <c r="I23" s="165">
        <f>'Data Entry_Web Posting'!F24</f>
        <v>700</v>
      </c>
      <c r="J23" s="173">
        <f>I23/'Data Entry_Web Posting'!F$9</f>
        <v>0.12287168685272951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1015210.94</v>
      </c>
      <c r="E24" s="41">
        <f>SUM(E21:E23)</f>
        <v>167.55420696484566</v>
      </c>
      <c r="F24" s="23"/>
      <c r="G24" s="55"/>
      <c r="H24" s="43" t="s">
        <v>1204</v>
      </c>
      <c r="I24" s="44">
        <f>SUM(I19:I23)</f>
        <v>1002253</v>
      </c>
      <c r="J24" s="44">
        <f>SUM(J21:J23)</f>
        <v>175.92645251886958</v>
      </c>
      <c r="K24" s="23"/>
      <c r="L24" s="51"/>
      <c r="M24" s="51"/>
      <c r="N24" s="51"/>
      <c r="O24" s="51"/>
      <c r="P24" s="1"/>
    </row>
    <row r="25" spans="1:16" ht="26.4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.4">
      <c r="A26" s="23"/>
      <c r="B26" s="47">
        <v>51</v>
      </c>
      <c r="C26" s="25" t="s">
        <v>1209</v>
      </c>
      <c r="D26" s="26">
        <f>'Data Entry_Web Posting'!D25</f>
        <v>6030919.9500000002</v>
      </c>
      <c r="E26" s="26">
        <f>D26/'Data Entry_Web Posting'!D$9</f>
        <v>995.36556362436045</v>
      </c>
      <c r="F26" s="23"/>
      <c r="G26" s="49">
        <v>51</v>
      </c>
      <c r="H26" s="28" t="s">
        <v>1209</v>
      </c>
      <c r="I26" s="29">
        <f>'Data Entry_Web Posting'!F25</f>
        <v>6289104</v>
      </c>
      <c r="J26" s="29">
        <f>I26/'Data Entry_Web Posting'!F$9</f>
        <v>1103.9325961032123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52</v>
      </c>
      <c r="C27" s="25" t="s">
        <v>1210</v>
      </c>
      <c r="D27" s="26">
        <f>'Data Entry_Web Posting'!D26</f>
        <v>1020937.5</v>
      </c>
      <c r="E27" s="26">
        <f>D27/'Data Entry_Web Posting'!D$9</f>
        <v>168.49933982505365</v>
      </c>
      <c r="F27" s="23"/>
      <c r="G27" s="49">
        <v>52</v>
      </c>
      <c r="H27" s="28" t="s">
        <v>1210</v>
      </c>
      <c r="I27" s="29">
        <f>'Data Entry_Web Posting'!F26</f>
        <v>1101117</v>
      </c>
      <c r="J27" s="29">
        <f>I27/'Data Entry_Web Posting'!F$9</f>
        <v>193.28014744602422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1485116</v>
      </c>
      <c r="E28" s="26">
        <f>D28/'Data Entry_Web Posting'!D$9</f>
        <v>245.10909390988613</v>
      </c>
      <c r="F28" s="23"/>
      <c r="G28" s="49">
        <v>53</v>
      </c>
      <c r="H28" s="28" t="s">
        <v>1211</v>
      </c>
      <c r="I28" s="29">
        <f>'Data Entry_Web Posting'!F27</f>
        <v>1737176</v>
      </c>
      <c r="J28" s="29">
        <f>I28/'Data Entry_Web Posting'!F$9</f>
        <v>304.92820782868176</v>
      </c>
      <c r="K28" s="23"/>
      <c r="L28" s="51"/>
      <c r="M28" s="51"/>
      <c r="N28" s="51"/>
      <c r="O28" s="51"/>
      <c r="P28" s="1"/>
    </row>
    <row r="29" spans="1:16" ht="26.4">
      <c r="A29" s="23"/>
      <c r="B29" s="47">
        <v>34</v>
      </c>
      <c r="C29" s="25" t="s">
        <v>1212</v>
      </c>
      <c r="D29" s="26">
        <f>'Data Entry_Web Posting'!D19</f>
        <v>1719463</v>
      </c>
      <c r="E29" s="26">
        <f>D29/'Data Entry_Web Posting'!D$9</f>
        <v>283.7865984485889</v>
      </c>
      <c r="F29" s="23"/>
      <c r="G29" s="49">
        <v>34</v>
      </c>
      <c r="H29" s="28" t="s">
        <v>1212</v>
      </c>
      <c r="I29" s="29">
        <f>'Data Entry_Web Posting'!F19</f>
        <v>2112107</v>
      </c>
      <c r="J29" s="29">
        <f>I29/'Data Entry_Web Posting'!F$9</f>
        <v>370.74021414779708</v>
      </c>
      <c r="K29" s="23"/>
      <c r="L29" s="51"/>
      <c r="M29" s="51"/>
      <c r="N29" s="51"/>
      <c r="O29" s="51"/>
      <c r="P29" s="1"/>
    </row>
    <row r="30" spans="1:16" ht="13.8" thickBot="1">
      <c r="A30" s="23"/>
      <c r="B30" s="53">
        <v>35</v>
      </c>
      <c r="C30" s="34" t="s">
        <v>1238</v>
      </c>
      <c r="D30" s="35">
        <f>'Data Entry_Web Posting'!D20</f>
        <v>0</v>
      </c>
      <c r="E30" s="35">
        <f>D30/'Data Entry_Web Posting'!D$9</f>
        <v>0</v>
      </c>
      <c r="F30" s="23"/>
      <c r="G30" s="54">
        <v>35</v>
      </c>
      <c r="H30" s="37" t="s">
        <v>1238</v>
      </c>
      <c r="I30" s="38">
        <f>'Data Entry_Web Posting'!F20</f>
        <v>0</v>
      </c>
      <c r="J30" s="38">
        <f>I30/'Data Entry_Web Posting'!F$9</f>
        <v>0</v>
      </c>
      <c r="K30" s="23"/>
      <c r="L30" s="51"/>
      <c r="M30" s="51"/>
      <c r="N30" s="51"/>
      <c r="O30" s="51"/>
      <c r="P30" s="1"/>
    </row>
    <row r="31" spans="1:16" ht="13.8" thickTop="1">
      <c r="A31" s="23"/>
      <c r="B31" s="45"/>
      <c r="C31" s="40" t="s">
        <v>1204</v>
      </c>
      <c r="D31" s="41">
        <f>SUM(D26:D30)</f>
        <v>10256436.449999999</v>
      </c>
      <c r="E31" s="41">
        <f>SUM(E26:E30)</f>
        <v>1692.7605958078891</v>
      </c>
      <c r="F31" s="23"/>
      <c r="G31" s="55"/>
      <c r="H31" s="43" t="s">
        <v>1204</v>
      </c>
      <c r="I31" s="44">
        <f>SUM(I26:I30)</f>
        <v>11239504</v>
      </c>
      <c r="J31" s="44">
        <f>SUM(J26:J30)</f>
        <v>1972.8811655257155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464776</v>
      </c>
      <c r="E34" s="26">
        <f>D34/'Data Entry_Web Posting'!D$9</f>
        <v>76.708367717445128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525760</v>
      </c>
      <c r="J34" s="29">
        <f>I34/'Data Entry_Web Posting'!F$9</f>
        <v>92.287168685272945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3802</v>
      </c>
      <c r="E37" s="26">
        <f>D37/'Data Entry_Web Posting'!D$9</f>
        <v>0.6274962865159267</v>
      </c>
      <c r="F37" s="23"/>
      <c r="G37" s="49">
        <v>61</v>
      </c>
      <c r="H37" s="28" t="s">
        <v>1215</v>
      </c>
      <c r="I37" s="29">
        <f>'Data Entry_Web Posting'!F28</f>
        <v>3806</v>
      </c>
      <c r="J37" s="29">
        <f>I37/'Data Entry_Web Posting'!F$9</f>
        <v>0.6680709145164121</v>
      </c>
      <c r="K37" s="23"/>
      <c r="L37" s="51"/>
      <c r="M37" s="51"/>
      <c r="N37" s="51"/>
      <c r="O37" s="51"/>
    </row>
    <row r="38" spans="1:16" ht="26.4">
      <c r="A38" s="23"/>
      <c r="B38" s="47">
        <v>81</v>
      </c>
      <c r="C38" s="25" t="s">
        <v>1216</v>
      </c>
      <c r="D38" s="26">
        <f>'Data Entry_Web Posting'!D32</f>
        <v>159515.06</v>
      </c>
      <c r="E38" s="26">
        <f>D38/'Data Entry_Web Posting'!D$9</f>
        <v>26.326961544809375</v>
      </c>
      <c r="F38" s="23"/>
      <c r="G38" s="49">
        <v>81</v>
      </c>
      <c r="H38" s="28" t="s">
        <v>1216</v>
      </c>
      <c r="I38" s="29">
        <f>'Data Entry_Web Posting'!F32</f>
        <v>80000</v>
      </c>
      <c r="J38" s="29">
        <f>I38/'Data Entry_Web Posting'!F$9</f>
        <v>14.0424784974548</v>
      </c>
      <c r="K38" s="23"/>
      <c r="L38" s="51"/>
      <c r="M38" s="51"/>
      <c r="N38" s="51"/>
      <c r="O38" s="51"/>
    </row>
    <row r="39" spans="1:16" ht="52.8">
      <c r="A39" s="23"/>
      <c r="B39" s="47">
        <v>91</v>
      </c>
      <c r="C39" s="25" t="s">
        <v>1222</v>
      </c>
      <c r="D39" s="26">
        <f>'Data Entry_Web Posting'!D33</f>
        <v>0</v>
      </c>
      <c r="E39" s="26">
        <f>D39/'Data Entry_Web Posting'!D$9</f>
        <v>0</v>
      </c>
      <c r="F39" s="23"/>
      <c r="G39" s="49">
        <v>91</v>
      </c>
      <c r="H39" s="28" t="s">
        <v>1222</v>
      </c>
      <c r="I39" s="29">
        <f>'Data Entry_Web Posting'!F33</f>
        <v>0</v>
      </c>
      <c r="J39" s="29">
        <f>I39/'Data Entry_Web Posting'!F$9</f>
        <v>0</v>
      </c>
      <c r="K39" s="23"/>
      <c r="L39" s="51"/>
      <c r="M39" s="51"/>
      <c r="N39" s="51"/>
      <c r="O39" s="51"/>
    </row>
    <row r="40" spans="1:16" ht="52.8">
      <c r="A40" s="23"/>
      <c r="B40" s="47">
        <v>92</v>
      </c>
      <c r="C40" s="25" t="s">
        <v>1217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1217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2.8">
      <c r="A41" s="23"/>
      <c r="B41" s="47">
        <v>93</v>
      </c>
      <c r="C41" s="25" t="s">
        <v>1218</v>
      </c>
      <c r="D41" s="26">
        <f>'Data Entry_Web Posting'!D35</f>
        <v>68000</v>
      </c>
      <c r="E41" s="26">
        <f>D41/'Data Entry_Web Posting'!D$9</f>
        <v>11.222974088133356</v>
      </c>
      <c r="F41" s="23"/>
      <c r="G41" s="49">
        <v>93</v>
      </c>
      <c r="H41" s="28" t="s">
        <v>1218</v>
      </c>
      <c r="I41" s="29">
        <f>'Data Entry_Web Posting'!F35</f>
        <v>85000</v>
      </c>
      <c r="J41" s="29">
        <f>I41/'Data Entry_Web Posting'!F$9</f>
        <v>14.920133403545726</v>
      </c>
      <c r="K41" s="23"/>
      <c r="L41" s="51"/>
      <c r="M41" s="51"/>
      <c r="N41" s="51"/>
      <c r="O41" s="51"/>
    </row>
    <row r="42" spans="1:16" ht="26.4">
      <c r="A42" s="23"/>
      <c r="B42" s="47">
        <v>97</v>
      </c>
      <c r="C42" s="25" t="s">
        <v>1219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1219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456100</v>
      </c>
      <c r="E43" s="146">
        <f>D43/'Data Entry_Web Posting'!D$9</f>
        <v>75.276448258788577</v>
      </c>
      <c r="F43" s="147"/>
      <c r="G43" s="174">
        <v>99</v>
      </c>
      <c r="H43" s="148" t="s">
        <v>1223</v>
      </c>
      <c r="I43" s="149">
        <f>'Data Entry_Web Posting'!F40</f>
        <v>397100</v>
      </c>
      <c r="J43" s="149">
        <f>I43/'Data Entry_Web Posting'!F$9</f>
        <v>69.703352641741262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687417.06</v>
      </c>
      <c r="E44" s="58">
        <f>SUM(E37:E43)</f>
        <v>113.45388017824723</v>
      </c>
      <c r="F44" s="23"/>
      <c r="G44" s="59"/>
      <c r="H44" s="164" t="s">
        <v>1204</v>
      </c>
      <c r="I44" s="163">
        <f>SUM(I37:I43)</f>
        <v>565906</v>
      </c>
      <c r="J44" s="163">
        <f>SUM(J37:J43)</f>
        <v>99.334035457258196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ColWidth="8.77734375" defaultRowHeight="13.2"/>
  <sheetData>
    <row r="1" spans="1:1" s="108" customFormat="1" ht="15.6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ColWidth="8.77734375" defaultRowHeight="13.2"/>
  <cols>
    <col min="2" max="2" width="26.441406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175-903</v>
      </c>
      <c r="B2" s="48" t="str">
        <f>LOOKUP(A2,A6:A1038,B6:B1038)</f>
        <v>DOUGLASS ISD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Meredith Boyde</cp:lastModifiedBy>
  <cp:lastPrinted>2009-05-26T19:06:40Z</cp:lastPrinted>
  <dcterms:created xsi:type="dcterms:W3CDTF">2006-07-19T19:41:45Z</dcterms:created>
  <dcterms:modified xsi:type="dcterms:W3CDTF">2021-08-16T20:41:38Z</dcterms:modified>
</cp:coreProperties>
</file>